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aria.sartori\Desktop\RIVISTA\8. AGOSTO_SETTEMBRE\"/>
    </mc:Choice>
  </mc:AlternateContent>
  <bookViews>
    <workbookView xWindow="0" yWindow="0" windowWidth="23040" windowHeight="8808"/>
  </bookViews>
  <sheets>
    <sheet name="Inflazione" sheetId="1" r:id="rId1"/>
  </sheets>
  <calcPr calcId="152511"/>
</workbook>
</file>

<file path=xl/calcChain.xml><?xml version="1.0" encoding="utf-8"?>
<calcChain xmlns="http://schemas.openxmlformats.org/spreadsheetml/2006/main">
  <c r="C12" i="1" l="1"/>
  <c r="C13" i="1"/>
  <c r="C11" i="1"/>
  <c r="D11" i="1" s="1"/>
  <c r="F11" i="1" s="1"/>
  <c r="C21" i="1"/>
  <c r="C20" i="1"/>
  <c r="C19" i="1"/>
  <c r="C18" i="1"/>
  <c r="D13" i="1"/>
  <c r="E13" i="1" l="1"/>
  <c r="F13" i="1"/>
  <c r="C22" i="1"/>
  <c r="C14" i="1"/>
  <c r="D12" i="1"/>
  <c r="D14" i="1" s="1"/>
  <c r="E11" i="1"/>
  <c r="B22" i="1" l="1"/>
  <c r="F22" i="1"/>
  <c r="F12" i="1"/>
  <c r="E12" i="1"/>
  <c r="E14" i="1" s="1"/>
  <c r="H14" i="1"/>
  <c r="B14" i="1"/>
  <c r="F14" i="1"/>
  <c r="I14" i="1" l="1"/>
  <c r="C6" i="1" s="1"/>
  <c r="B6" i="1"/>
  <c r="E20" i="1"/>
  <c r="D20" i="1" s="1"/>
  <c r="E19" i="1"/>
  <c r="D19" i="1" s="1"/>
  <c r="E18" i="1"/>
  <c r="D18" i="1" s="1"/>
  <c r="E21" i="1"/>
  <c r="D21" i="1" s="1"/>
  <c r="E22" i="1" l="1"/>
  <c r="D22" i="1" s="1"/>
  <c r="H22" i="1" s="1"/>
  <c r="I22" i="1" l="1"/>
  <c r="C7" i="1" s="1"/>
  <c r="B7" i="1"/>
  <c r="B8" i="1" s="1"/>
  <c r="C8" i="1" s="1"/>
</calcChain>
</file>

<file path=xl/sharedStrings.xml><?xml version="1.0" encoding="utf-8"?>
<sst xmlns="http://schemas.openxmlformats.org/spreadsheetml/2006/main" count="29" uniqueCount="28">
  <si>
    <t>Pensione annua</t>
  </si>
  <si>
    <t>Rivalutazione</t>
  </si>
  <si>
    <t>Inflazione</t>
  </si>
  <si>
    <t>Pensione</t>
  </si>
  <si>
    <t>Pensione rivalutata</t>
  </si>
  <si>
    <t>Perequazione %</t>
  </si>
  <si>
    <t>Rivalutazione fina 4 il TM</t>
  </si>
  <si>
    <t>Rivalutazione tra 4 e 5 TM</t>
  </si>
  <si>
    <t>Rivalutazione oltre 5 TM</t>
  </si>
  <si>
    <t>Totale</t>
  </si>
  <si>
    <t>Perdita potere d'acquisto</t>
  </si>
  <si>
    <t>Fino a 15.000 €</t>
  </si>
  <si>
    <t>Da 15.001 a 28.000 €</t>
  </si>
  <si>
    <t>Da 28.001 a 50.000 €</t>
  </si>
  <si>
    <t>Oltre 50.000</t>
  </si>
  <si>
    <t>IRPEF</t>
  </si>
  <si>
    <t>sulla pensione</t>
  </si>
  <si>
    <t>sulla rivalutazione</t>
  </si>
  <si>
    <t>Aumento delle tasse</t>
  </si>
  <si>
    <t>Trattamento minimo 2022</t>
  </si>
  <si>
    <t>Perdita del potere d'acquisto</t>
  </si>
  <si>
    <t>Perequazione della pensione</t>
  </si>
  <si>
    <t>sulla pensione rivalutata</t>
  </si>
  <si>
    <t>Tassazione</t>
  </si>
  <si>
    <t>Fiscal drag sulla rivalutazione</t>
  </si>
  <si>
    <t>Calcolo della perdita del potere d'acquisto della pensione per inflazione</t>
  </si>
  <si>
    <t>Perdita totale potere d'acquisto</t>
  </si>
  <si>
    <t>Modificare solo le celle con sfondo giallo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</si>
</sst>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2" borderId="0" xfId="0" applyNumberFormat="1" applyFont="1" applyFill="1"/>
    <xf numFmtId="9" fontId="2" fillId="2" borderId="0" xfId="0" applyNumberFormat="1" applyFont="1" applyFill="1" applyAlignment="1">
      <alignment horizontal="center"/>
    </xf>
    <xf numFmtId="9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Font="1" applyFill="1" applyAlignment="1">
      <alignment horizontal="center"/>
    </xf>
    <xf numFmtId="0" fontId="3" fillId="0" borderId="0" xfId="0" applyFont="1"/>
    <xf numFmtId="0" fontId="4" fillId="0" borderId="0" xfId="0" applyFo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7" sqref="A7"/>
    </sheetView>
  </sheetViews>
  <sheetFormatPr defaultRowHeight="14.4" x14ac:dyDescent="0.3"/>
  <cols>
    <col min="1" max="1" width="27.33203125" customWidth="1"/>
    <col min="2" max="2" width="10.109375" bestFit="1" customWidth="1"/>
    <col min="3" max="4" width="14.5546875" style="1" customWidth="1"/>
    <col min="5" max="5" width="20.5546875" style="1" customWidth="1"/>
    <col min="6" max="6" width="14.5546875" style="1" customWidth="1"/>
  </cols>
  <sheetData>
    <row r="1" spans="1:9" ht="15.6" x14ac:dyDescent="0.3">
      <c r="A1" s="16" t="s">
        <v>25</v>
      </c>
    </row>
    <row r="2" spans="1:9" ht="15.6" x14ac:dyDescent="0.3">
      <c r="A2" s="17" t="s">
        <v>27</v>
      </c>
    </row>
    <row r="3" spans="1:9" x14ac:dyDescent="0.3">
      <c r="A3" s="14" t="s">
        <v>0</v>
      </c>
      <c r="B3" s="10">
        <v>85000</v>
      </c>
    </row>
    <row r="4" spans="1:9" x14ac:dyDescent="0.3">
      <c r="A4" s="14" t="s">
        <v>2</v>
      </c>
      <c r="B4" s="11">
        <v>0.08</v>
      </c>
    </row>
    <row r="5" spans="1:9" x14ac:dyDescent="0.3">
      <c r="A5" t="s">
        <v>19</v>
      </c>
      <c r="B5" s="15">
        <v>6809.79</v>
      </c>
    </row>
    <row r="6" spans="1:9" x14ac:dyDescent="0.3">
      <c r="A6" s="14" t="s">
        <v>20</v>
      </c>
      <c r="B6" s="6">
        <f>H14</f>
        <v>1073.4993199999999</v>
      </c>
      <c r="C6" s="8">
        <f>I14</f>
        <v>1.2629403764705881E-2</v>
      </c>
    </row>
    <row r="7" spans="1:9" x14ac:dyDescent="0.3">
      <c r="A7" s="14" t="s">
        <v>18</v>
      </c>
      <c r="B7" s="6">
        <f>H22</f>
        <v>2462.3952923999968</v>
      </c>
      <c r="C7" s="8">
        <f>I22</f>
        <v>8.3612743375212115E-2</v>
      </c>
    </row>
    <row r="8" spans="1:9" x14ac:dyDescent="0.3">
      <c r="A8" s="14" t="s">
        <v>26</v>
      </c>
      <c r="B8" s="6">
        <f>B6+B7</f>
        <v>3535.8946123999967</v>
      </c>
      <c r="C8" s="8">
        <f>B8/B3</f>
        <v>4.1598760145882312E-2</v>
      </c>
    </row>
    <row r="9" spans="1:9" x14ac:dyDescent="0.3">
      <c r="B9" s="6"/>
      <c r="C9" s="8"/>
    </row>
    <row r="10" spans="1:9" x14ac:dyDescent="0.3">
      <c r="A10" s="14" t="s">
        <v>21</v>
      </c>
      <c r="C10" s="1" t="s">
        <v>3</v>
      </c>
      <c r="D10" s="1" t="s">
        <v>1</v>
      </c>
      <c r="E10" s="1" t="s">
        <v>4</v>
      </c>
      <c r="F10" s="1" t="s">
        <v>5</v>
      </c>
      <c r="H10" s="13" t="s">
        <v>10</v>
      </c>
    </row>
    <row r="11" spans="1:9" x14ac:dyDescent="0.3">
      <c r="A11" t="s">
        <v>6</v>
      </c>
      <c r="B11" s="4">
        <v>1</v>
      </c>
      <c r="C11" s="2">
        <f>IF(B$3&lt;4*B$5,B$3,4*B$5)</f>
        <v>27239.16</v>
      </c>
      <c r="D11" s="2">
        <f>B$4*B11*C11</f>
        <v>2179.1327999999999</v>
      </c>
      <c r="E11" s="2">
        <f>C11+D11</f>
        <v>29418.292799999999</v>
      </c>
      <c r="F11" s="3">
        <f>D11/C11</f>
        <v>0.08</v>
      </c>
    </row>
    <row r="12" spans="1:9" x14ac:dyDescent="0.3">
      <c r="A12" t="s">
        <v>7</v>
      </c>
      <c r="B12" s="4">
        <v>0.9</v>
      </c>
      <c r="C12" s="2">
        <f>IF(B$3&lt;4*B$5,0,IF(B$3&lt;5*B$5,B$3-4*B$5,1*B$5))</f>
        <v>6809.79</v>
      </c>
      <c r="D12" s="2">
        <f>B$4*B12*C12</f>
        <v>490.30488000000008</v>
      </c>
      <c r="E12" s="2">
        <f>C12+D12</f>
        <v>7300.0948799999996</v>
      </c>
      <c r="F12" s="3">
        <f>IF(C12=0,0,D12/C12)</f>
        <v>7.2000000000000008E-2</v>
      </c>
    </row>
    <row r="13" spans="1:9" x14ac:dyDescent="0.3">
      <c r="A13" t="s">
        <v>8</v>
      </c>
      <c r="B13" s="4">
        <v>0.75</v>
      </c>
      <c r="C13" s="2">
        <f>IF(B$3&lt;5*B$5,0,B$3-5*B$5)</f>
        <v>50951.05</v>
      </c>
      <c r="D13" s="2">
        <f>B$4*B13*C13</f>
        <v>3057.0630000000001</v>
      </c>
      <c r="E13" s="2">
        <f>C13+D13</f>
        <v>54008.113000000005</v>
      </c>
      <c r="F13" s="3">
        <f>IF(C13=0,0,D13/C13)</f>
        <v>0.06</v>
      </c>
    </row>
    <row r="14" spans="1:9" x14ac:dyDescent="0.3">
      <c r="A14" t="s">
        <v>9</v>
      </c>
      <c r="B14" s="5">
        <f>D14/(B$4*C14)</f>
        <v>0.84213245294117645</v>
      </c>
      <c r="C14" s="6">
        <f>SUM(C11:C13)</f>
        <v>85000</v>
      </c>
      <c r="D14" s="6">
        <f>SUM(D11:D13)</f>
        <v>5726.5006800000001</v>
      </c>
      <c r="E14" s="6">
        <f>SUM(E11:E13)</f>
        <v>90726.500679999997</v>
      </c>
      <c r="F14" s="7">
        <f>D14/C14</f>
        <v>6.7370596235294122E-2</v>
      </c>
      <c r="H14" s="6">
        <f>(B4*C14)-D14</f>
        <v>1073.4993199999999</v>
      </c>
      <c r="I14" s="7">
        <f>H14/C14</f>
        <v>1.2629403764705881E-2</v>
      </c>
    </row>
    <row r="17" spans="1:9" x14ac:dyDescent="0.3">
      <c r="A17" s="14" t="s">
        <v>24</v>
      </c>
      <c r="B17" s="13" t="s">
        <v>15</v>
      </c>
      <c r="C17" s="1" t="s">
        <v>16</v>
      </c>
      <c r="D17" s="1" t="s">
        <v>17</v>
      </c>
      <c r="E17" s="1" t="s">
        <v>22</v>
      </c>
      <c r="F17" s="1" t="s">
        <v>23</v>
      </c>
    </row>
    <row r="18" spans="1:9" x14ac:dyDescent="0.3">
      <c r="A18" t="s">
        <v>11</v>
      </c>
      <c r="B18" s="4">
        <v>0.23</v>
      </c>
      <c r="C18" s="2">
        <f>IF(B$3&lt;15000,B18*B$3,B18*15000)</f>
        <v>3450</v>
      </c>
      <c r="D18" s="2">
        <f>IF(C18="","",E18-C18)</f>
        <v>0</v>
      </c>
      <c r="E18" s="2">
        <f>IF(E$14&lt;15000,B18*E$14,B18*15000)</f>
        <v>3450</v>
      </c>
      <c r="F18" s="4"/>
    </row>
    <row r="19" spans="1:9" x14ac:dyDescent="0.3">
      <c r="A19" t="s">
        <v>12</v>
      </c>
      <c r="B19" s="4">
        <v>0.25</v>
      </c>
      <c r="C19" s="2">
        <f>IF(B$3&lt;15000,"",IF(B$3&lt;28000,B19*(B$3-15000),B19*(28000-15000)))</f>
        <v>3250</v>
      </c>
      <c r="D19" s="2">
        <f>IF(C19="","",E19-C19)</f>
        <v>0</v>
      </c>
      <c r="E19" s="2">
        <f>IF(E$14&lt;15000,"",IF(E$14&lt;28000,B19*(E$14-15000),B19*(28000-15000)))</f>
        <v>3250</v>
      </c>
    </row>
    <row r="20" spans="1:9" x14ac:dyDescent="0.3">
      <c r="A20" t="s">
        <v>13</v>
      </c>
      <c r="B20" s="4">
        <v>0.35</v>
      </c>
      <c r="C20" s="2">
        <f>IF(B$3&lt;28000,"",IF(B$3&lt;50000,B20*(B$3-28000),B20*(50000-28000)))</f>
        <v>7699.9999999999991</v>
      </c>
      <c r="D20" s="2">
        <f t="shared" ref="D20:D21" si="0">IF(C20="","",E20-C20)</f>
        <v>0</v>
      </c>
      <c r="E20" s="2">
        <f>IF(E$14&lt;28000,"",IF(E$14&lt;50000,B20*(E$14-28000),B20*(50000-28000)))</f>
        <v>7699.9999999999991</v>
      </c>
    </row>
    <row r="21" spans="1:9" x14ac:dyDescent="0.3">
      <c r="A21" t="s">
        <v>14</v>
      </c>
      <c r="B21" s="4">
        <v>0.43</v>
      </c>
      <c r="C21" s="2">
        <f>IF(B$3&lt;50000,"",B21*(B3-50000))</f>
        <v>15050</v>
      </c>
      <c r="D21" s="2">
        <f t="shared" si="0"/>
        <v>2462.3952923999968</v>
      </c>
      <c r="E21" s="2">
        <f>IF(E$14&lt;50000,"",B21*(E$14-50000))</f>
        <v>17512.395292399997</v>
      </c>
    </row>
    <row r="22" spans="1:9" x14ac:dyDescent="0.3">
      <c r="A22" t="s">
        <v>9</v>
      </c>
      <c r="B22" s="12">
        <f>C22/B$3</f>
        <v>0.34647058823529414</v>
      </c>
      <c r="C22" s="6">
        <f>SUM(C18:C21)</f>
        <v>29450</v>
      </c>
      <c r="D22" s="6">
        <f t="shared" ref="D22" si="1">E22-C22</f>
        <v>2462.3952923999968</v>
      </c>
      <c r="E22" s="6">
        <f>SUM(E18:E21)</f>
        <v>31912.395292399997</v>
      </c>
      <c r="F22" s="12">
        <f>C22/B$3</f>
        <v>0.34647058823529414</v>
      </c>
      <c r="H22" s="9">
        <f>D22</f>
        <v>2462.3952923999968</v>
      </c>
      <c r="I22" s="7">
        <f>H22/C22</f>
        <v>8.3612743375212115E-2</v>
      </c>
    </row>
    <row r="23" spans="1:9" x14ac:dyDescent="0.3">
      <c r="B23" s="1"/>
    </row>
    <row r="25" spans="1:9" x14ac:dyDescent="0.3">
      <c r="C2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Inflazione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Ilaria Sartori</cp:lastModifiedBy>
  <dcterms:created xsi:type="dcterms:W3CDTF">2022-07-09T06:26:49Z</dcterms:created>
  <dcterms:modified xsi:type="dcterms:W3CDTF">2022-07-26T14:29:19Z</dcterms:modified>
</cp:coreProperties>
</file>